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79\1 výzva\"/>
    </mc:Choice>
  </mc:AlternateContent>
  <xr:revisionPtr revIDLastSave="0" documentId="13_ncr:1_{FEA2E06B-0213-4C3E-872A-E0D57DEA85E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S9" i="1"/>
  <c r="S8" i="1" l="1"/>
  <c r="P8" i="1"/>
  <c r="S7" i="1" l="1"/>
  <c r="R12" i="1" s="1"/>
  <c r="T7" i="1"/>
  <c r="P7" i="1"/>
  <c r="Q12" i="1" s="1"/>
</calcChain>
</file>

<file path=xl/sharedStrings.xml><?xml version="1.0" encoding="utf-8"?>
<sst xmlns="http://schemas.openxmlformats.org/spreadsheetml/2006/main" count="54" uniqueCount="47">
  <si>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</si>
  <si>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</si>
  <si>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</si>
  <si>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</si>
  <si>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</si>
  <si>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</si>
  <si>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</si>
  <si>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</si>
  <si>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</si>
  <si>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</si>
  <si>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</si>
  <si>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</si>
  <si>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30213200-7 - Tablety (PC)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</si>
  <si>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</si>
  <si>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</si>
  <si>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</si>
  <si>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</si>
  <si>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</si>
  <si>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</si>
  <si>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</si>
  <si>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</si>
  <si>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</si>
  <si>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</si>
  <si>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</si>
  <si>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</si>
  <si>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</si>
  <si>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</si>
  <si>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</si>
  <si>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</si>
  <si>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</si>
  <si>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t>NE</t>
  </si>
  <si>
    <t>Samostatná faktura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</si>
  <si>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</si>
  <si>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</si>
  <si>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</si>
  <si>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Příloha č. 2 Kupní smlouvy - technická specifikace
Výpočetní technika (III.) 079 - 2025 </t>
  </si>
  <si>
    <t>Tablet včetně české klávesnice a chytrého pera</t>
  </si>
  <si>
    <t>SGS-2025-006- Mgr. Pankowská, PhD.</t>
  </si>
  <si>
    <t>Bc. Jana Fojtíková,
Tel.: 737 316 247,
37763 5303</t>
  </si>
  <si>
    <t>Sedláčkova 15,
301 00 Plzeň,
Fakulta filozofická - Katedra antropologie,
místnost SP 307</t>
  </si>
  <si>
    <t>21 dní</t>
  </si>
  <si>
    <t>Záruka na zboží min. 2 roky.</t>
  </si>
  <si>
    <t>Záruka na zboží min. 5 let,
servis NBD on site.</t>
  </si>
  <si>
    <t>Procesor: osmijádrový dosahuje min. 19 000 bodů na stránce https://www.cpubenchmark.net/, podpora virtualizace, automatické přetaktování, TDP max. 17W.
Materiál šasi: hliník, karbon.
RAM: typ DDR5, min. 16GB min. 8 530 MHz frekvence paměti.
Úložiště: min. 512GB, technologie flash.
Podpora prostřednictvím internetu musí umožňovat stahování ovladačů a manuálu z internetu adresně pro konkrétní zadaný typ (sériové číslo) zařízení. 
Dodávka musí obsahovat nosič s instalací operačního systému dodaného v zařízení.
Portová výbava: min. 2x USB-C (Thunderbolt 4), min. 1x RJ45 přes adaptér, min. 1x čtečka otisků prstů, min. 1x audio 3,5mm Jack, min. 1x Port HDMI 2.1.
Širokoúhlá webkamera - min. 8Mpx.
Konektivita: WiFi karta plnící standardy Wifi 7 802.11 be, BlueTooth min. 5.4.
Displej: 14" displej, rozlišení min. 1920 x 1200, matný, poměr stran 16:10. 
Podsvícená CZ klávesnice. Čtečka otisku prstů. 
Vojenské testy dle standardu MIL.
Baterie: min. 60Wh kapacita, běžná výdrž baterie min. 21 hodin.
Hmotnost notebooku max. 1,15 kg.
Lze nabíjet přes USB-C.
Konstrukce je z jednoho kusu - hliníková.
Neobsahuje materiály jako je například kadmium, olovo, rtuť a některé ftaláty.
Výška max. 42 mm, šířka max. 37 mm, floubka max. 8 mm.
Integrovana graficka karta s vykonem min. 3000 bodu na strance https://www.videocardbenchmark.net/
Zaruka min. 5 let následující pracovní den na místě u zákazníka (NBD on site).
Barva se preferuje šedá.</t>
  </si>
  <si>
    <t>Notebook 14"</t>
  </si>
  <si>
    <t>Operační systém Windows 11 Pro, předinstalovaný (nesmí to být licence typu K12 (EDU)).
Podpora ovladačů pro Windows 11 (64-bit).
OS Windows požadujeme z důvodu kompatibility s interními aplikacemi ZČU (Stag, Magion,...).</t>
  </si>
  <si>
    <r>
      <rPr>
        <b/>
        <sz val="11"/>
        <color theme="1"/>
        <rFont val="Calibri"/>
        <family val="2"/>
        <charset val="238"/>
        <scheme val="minor"/>
      </rPr>
      <t>TABLET:</t>
    </r>
    <r>
      <rPr>
        <sz val="11"/>
        <color theme="1"/>
        <rFont val="Calibri"/>
        <family val="2"/>
        <charset val="238"/>
        <scheme val="minor"/>
      </rPr>
      <t xml:space="preserve">
Procesor: min. 8jádrové CPU s min. 4 výkonnostními jádry a min. 4 úspornými jádry, min. 9jádrové GPU, hardwarová akcelerace sledování paprsků, min. 16jádrový Neural Engine, min. 8 GB RAM.
Úložiště: min. 256 GB, technologie flash.
OS: iPadOS  (z důvodu zajištění kompatibility se stávajícími zařízeními na ZČU).
Lokalizace: CZ.
Portová výbava: podpora eSIM, min. 1x USB-C, fotoaparat přední i zadní (min. 12MP fotoaparát), min. 2x integrovaný mikrofon, min. 2x repro s podporou prostorového zvuku.
Senzory min.:  1x pohybový senzor, 1x barometr, 1x Gyroskop, 1x Světelný senzor.
Konektivita: WiFi karta plnící standardy 802.11 ax v pásmech 2,4 GHz a 5 GHz, podpora WiFi 6 s MU MIMO, BlueTooth min. 5.3, cellular se standardy 5G.
Displej: min. 11" s LED podsvícením a technologií IPS, s antireflexní vrstvou, rozlišením min. 2360 x 1640 a min. 264 ppi a s širokým barevným rozsahem (P3), jas min. 600 nitů, frekvence min. 120 MHz.
Výdrž baterie minimálně 10 hodin.
Drátové nabíjení min. 20W, součastí dodávky.
Rozměry: výška max. 250 mm, šířka max. 180 mm, tloušťka max. 6,2 mm. Hmotnost tabletu max. 470 g.
Zabezpečení zařízení pomocí skenování obličeje.
Zaruka min. 2 roky. Barva tabletu se preferuje bílá.
</t>
    </r>
    <r>
      <rPr>
        <b/>
        <sz val="11"/>
        <color theme="1"/>
        <rFont val="Calibri"/>
        <family val="2"/>
        <charset val="238"/>
        <scheme val="minor"/>
      </rPr>
      <t xml:space="preserve">KLÁVESNICE: </t>
    </r>
    <r>
      <rPr>
        <sz val="11"/>
        <color theme="1"/>
        <rFont val="Calibri"/>
        <family val="2"/>
        <charset val="238"/>
        <scheme val="minor"/>
      </rPr>
      <t xml:space="preserve">pouzdro na tablet s klávesnicí, česká lokalizace, bezdrátové připojení klávesnice, obsahuje touchpad, s tichou klávesnicí. Klávesnice je pevně spojena s tabletem. Nízkoprofilové klávesy.
Barva se preferuje bílá. </t>
    </r>
    <r>
      <rPr>
        <b/>
        <sz val="11"/>
        <color theme="1"/>
        <rFont val="Calibri"/>
        <family val="2"/>
        <charset val="238"/>
        <scheme val="minor"/>
      </rPr>
      <t>Musí být kompatibilní s vybraným tabletem viz výše.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CHYTRÉ PERO: </t>
    </r>
    <r>
      <rPr>
        <sz val="11"/>
        <color theme="1"/>
        <rFont val="Calibri"/>
        <family val="2"/>
        <charset val="238"/>
        <scheme val="minor"/>
      </rPr>
      <t xml:space="preserve">dotykové pero (stylus) pro tablet,  hrot aktivní, možnost připojení k tabletu přes bluetooth,  rozpoznání přítlaku pera,  bezdrátové magnetické nabíjení.
</t>
    </r>
    <r>
      <rPr>
        <b/>
        <sz val="11"/>
        <color theme="1"/>
        <rFont val="Calibri"/>
        <family val="2"/>
        <charset val="238"/>
        <scheme val="minor"/>
      </rPr>
      <t xml:space="preserve">Zaručená kompatibilita s vybraným tabletem. </t>
    </r>
    <r>
      <rPr>
        <sz val="11"/>
        <color theme="1"/>
        <rFont val="Calibri"/>
        <family val="2"/>
        <charset val="238"/>
        <scheme val="minor"/>
      </rPr>
      <t>Délka max. 168 mm, průměr max. 8,9 mm. Hhmotnost max. 19,2 g. Barva se preferuje bílá.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</si>
</sst>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9" fillId="0" borderId="0"/>
    <xf numFmtId="0" fontId="10" fillId="0" borderId="0"/>
    <xf numFmtId="0" fontId="27" fillId="0" borderId="0" applyNumberFormat="0" applyFill="0" applyBorder="0" applyAlignment="0" applyProtection="0"/>
  </cellStyleXfs>
  <cellXfs count="119">
    <xf numFmtId="0" fontId="0" fillId="0" borderId="0" xfId="0"/>
    <xf numFmtId="0" fontId="0" fillId="0" borderId="0" xfId="0" applyProtection="1"/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6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5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11" fillId="4" borderId="9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28" fillId="4" borderId="4" xfId="3" applyFont="1" applyFill="1" applyBorder="1" applyAlignment="1" applyProtection="1">
      <alignment horizontal="center" vertical="center" wrapText="1"/>
    </xf>
    <xf numFmtId="0" fontId="17" fillId="5" borderId="7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6" xfId="0" applyNumberForma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left" vertical="center" wrapText="1" indent="1"/>
    </xf>
    <xf numFmtId="0" fontId="5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center" vertical="center" wrapText="1"/>
    </xf>
    <xf numFmtId="0" fontId="14" fillId="6" borderId="17" xfId="0" applyFont="1" applyFill="1" applyBorder="1" applyAlignment="1" applyProtection="1">
      <alignment horizontal="center" vertical="center" wrapText="1"/>
    </xf>
    <xf numFmtId="0" fontId="3" fillId="6" borderId="17" xfId="0" applyFont="1" applyFill="1" applyBorder="1" applyAlignment="1" applyProtection="1">
      <alignment horizontal="center" vertical="center" wrapText="1"/>
    </xf>
    <xf numFmtId="0" fontId="11" fillId="3" borderId="17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8" fillId="3" borderId="17" xfId="0" applyFont="1" applyFill="1" applyBorder="1" applyAlignment="1" applyProtection="1">
      <alignment horizontal="center" vertical="center" wrapText="1"/>
    </xf>
    <xf numFmtId="0" fontId="9" fillId="3" borderId="17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3" fillId="3" borderId="6" xfId="0" applyFont="1" applyFill="1" applyBorder="1" applyAlignment="1" applyProtection="1">
      <alignment horizontal="center" vertical="center" wrapTex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0" fillId="3" borderId="6" xfId="0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left" vertical="center" wrapText="1" indent="1"/>
    </xf>
    <xf numFmtId="0" fontId="7" fillId="3" borderId="6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14" fillId="6" borderId="6" xfId="0" applyFont="1" applyFill="1" applyBorder="1" applyAlignment="1" applyProtection="1">
      <alignment horizontal="center" vertical="center" wrapText="1"/>
    </xf>
    <xf numFmtId="0" fontId="3" fillId="6" borderId="6" xfId="0" applyFont="1" applyFill="1" applyBorder="1" applyAlignment="1" applyProtection="1">
      <alignment horizontal="center" vertical="center" wrapText="1"/>
    </xf>
    <xf numFmtId="0" fontId="11" fillId="3" borderId="6" xfId="0" applyFont="1" applyFill="1" applyBorder="1" applyAlignment="1" applyProtection="1">
      <alignment horizontal="center" vertical="center" wrapText="1"/>
    </xf>
    <xf numFmtId="164" fontId="0" fillId="0" borderId="6" xfId="0" applyNumberFormat="1" applyBorder="1" applyAlignment="1" applyProtection="1">
      <alignment horizontal="right" vertical="center" indent="1"/>
    </xf>
    <xf numFmtId="164" fontId="0" fillId="3" borderId="6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8" fillId="3" borderId="6" xfId="0" applyFont="1" applyFill="1" applyBorder="1" applyAlignment="1" applyProtection="1">
      <alignment horizontal="center" vertical="center" wrapText="1"/>
    </xf>
    <xf numFmtId="0" fontId="9" fillId="3" borderId="6" xfId="0" applyFont="1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left" vertical="center" wrapText="1" indent="1"/>
    </xf>
    <xf numFmtId="0" fontId="25" fillId="4" borderId="15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0" fontId="14" fillId="6" borderId="14" xfId="0" applyFont="1" applyFill="1" applyBorder="1" applyAlignment="1" applyProtection="1">
      <alignment horizontal="center" vertical="center" wrapText="1"/>
    </xf>
    <xf numFmtId="0" fontId="3" fillId="6" borderId="14" xfId="0" applyFont="1" applyFill="1" applyBorder="1" applyAlignment="1" applyProtection="1">
      <alignment horizontal="center" vertical="center" wrapText="1"/>
    </xf>
    <xf numFmtId="0" fontId="11" fillId="3" borderId="14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8" fillId="3" borderId="14" xfId="0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4" fillId="0" borderId="0" xfId="2" applyFont="1" applyAlignment="1" applyProtection="1">
      <alignment horizontal="left" vertical="center" wrapText="1"/>
    </xf>
    <xf numFmtId="0" fontId="17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164" fontId="13" fillId="0" borderId="10" xfId="0" applyNumberFormat="1" applyFont="1" applyBorder="1" applyAlignment="1" applyProtection="1">
      <alignment horizontal="center" vertical="center"/>
    </xf>
    <xf numFmtId="164" fontId="13" fillId="0" borderId="11" xfId="0" applyNumberFormat="1" applyFont="1" applyBorder="1" applyAlignment="1" applyProtection="1">
      <alignment horizontal="center" vertical="center"/>
    </xf>
    <xf numFmtId="164" fontId="13" fillId="0" borderId="12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0" fontId="23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left" vertical="center" wrapText="1"/>
    </xf>
    <xf numFmtId="0" fontId="15" fillId="4" borderId="17" xfId="0" applyFont="1" applyFill="1" applyBorder="1" applyAlignment="1" applyProtection="1">
      <alignment horizontal="left" vertical="center" wrapText="1" indent="1"/>
      <protection locked="0"/>
    </xf>
    <xf numFmtId="0" fontId="25" fillId="4" borderId="17" xfId="0" applyFont="1" applyFill="1" applyBorder="1" applyAlignment="1" applyProtection="1">
      <alignment horizontal="center" vertical="center" wrapText="1"/>
      <protection locked="0"/>
    </xf>
    <xf numFmtId="0" fontId="15" fillId="4" borderId="19" xfId="0" applyFont="1" applyFill="1" applyBorder="1" applyAlignment="1" applyProtection="1">
      <alignment horizontal="left" vertical="center" wrapText="1" indent="1"/>
      <protection locked="0"/>
    </xf>
    <xf numFmtId="0" fontId="25" fillId="4" borderId="19" xfId="0" applyFont="1" applyFill="1" applyBorder="1" applyAlignment="1" applyProtection="1">
      <alignment horizontal="center" vertical="center" wrapText="1"/>
      <protection locked="0"/>
    </xf>
    <xf numFmtId="0" fontId="15" fillId="4" borderId="15" xfId="0" applyFont="1" applyFill="1" applyBorder="1" applyAlignment="1" applyProtection="1">
      <alignment horizontal="left" vertical="center" wrapText="1" indent="1"/>
      <protection locked="0"/>
    </xf>
    <xf numFmtId="164" fontId="15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topLeftCell="A7" zoomScale="64" zoomScaleNormal="64" workbookViewId="0">
      <selection activeCell="G7" sqref="G7:G9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109" customWidth="1"/>
    <col min="5" max="5" width="10.5703125" style="22" customWidth="1"/>
    <col min="6" max="6" width="150.140625" style="4" customWidth="1"/>
    <col min="7" max="7" width="35.85546875" style="6" customWidth="1"/>
    <col min="8" max="8" width="27.42578125" style="6" customWidth="1"/>
    <col min="9" max="9" width="25.7109375" style="6" customWidth="1"/>
    <col min="10" max="10" width="16.140625" style="4" customWidth="1"/>
    <col min="11" max="11" width="40.140625" style="1" customWidth="1"/>
    <col min="12" max="12" width="28.42578125" style="1" customWidth="1"/>
    <col min="13" max="13" width="23.85546875" style="1" customWidth="1"/>
    <col min="14" max="14" width="32.7109375" style="6" customWidth="1"/>
    <col min="15" max="15" width="27.28515625" style="6" customWidth="1"/>
    <col min="16" max="16" width="17.7109375" style="6" hidden="1" customWidth="1"/>
    <col min="17" max="17" width="24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2.28515625" style="17" customWidth="1"/>
    <col min="23" max="16384" width="9.140625" style="1"/>
  </cols>
  <sheetData>
    <row r="1" spans="1:22" ht="40.9" customHeight="1" x14ac:dyDescent="0.25">
      <c r="B1" s="2" t="s">
        <v>35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30" t="s">
        <v>28</v>
      </c>
      <c r="H6" s="31" t="s">
        <v>32</v>
      </c>
      <c r="I6" s="32" t="s">
        <v>16</v>
      </c>
      <c r="J6" s="29" t="s">
        <v>17</v>
      </c>
      <c r="K6" s="29" t="s">
        <v>34</v>
      </c>
      <c r="L6" s="33" t="s">
        <v>18</v>
      </c>
      <c r="M6" s="34" t="s">
        <v>19</v>
      </c>
      <c r="N6" s="33" t="s">
        <v>20</v>
      </c>
      <c r="O6" s="29" t="s">
        <v>26</v>
      </c>
      <c r="P6" s="33" t="s">
        <v>21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22</v>
      </c>
      <c r="V6" s="33" t="s">
        <v>23</v>
      </c>
    </row>
    <row r="7" spans="1:22" ht="409.5" customHeight="1" thickTop="1" thickBot="1" x14ac:dyDescent="0.3">
      <c r="A7" s="37"/>
      <c r="B7" s="38">
        <v>1</v>
      </c>
      <c r="C7" s="39" t="s">
        <v>36</v>
      </c>
      <c r="D7" s="40">
        <v>1</v>
      </c>
      <c r="E7" s="41" t="s">
        <v>29</v>
      </c>
      <c r="F7" s="42" t="s">
        <v>46</v>
      </c>
      <c r="G7" s="111"/>
      <c r="H7" s="112"/>
      <c r="I7" s="43" t="s">
        <v>31</v>
      </c>
      <c r="J7" s="44" t="s">
        <v>33</v>
      </c>
      <c r="K7" s="45" t="s">
        <v>37</v>
      </c>
      <c r="L7" s="46" t="s">
        <v>41</v>
      </c>
      <c r="M7" s="47" t="s">
        <v>38</v>
      </c>
      <c r="N7" s="47" t="s">
        <v>39</v>
      </c>
      <c r="O7" s="48" t="s">
        <v>40</v>
      </c>
      <c r="P7" s="49">
        <f>D7*Q7</f>
        <v>33000</v>
      </c>
      <c r="Q7" s="50">
        <v>33000</v>
      </c>
      <c r="R7" s="116"/>
      <c r="S7" s="51">
        <f>D7*R7</f>
        <v>0</v>
      </c>
      <c r="T7" s="52" t="str">
        <f t="shared" ref="T7" si="0">IF(ISNUMBER(R7), IF(R7&gt;Q7,"NEVYHOVUJE","VYHOVUJE")," ")</f>
        <v xml:space="preserve"> </v>
      </c>
      <c r="U7" s="53"/>
      <c r="V7" s="54" t="s">
        <v>12</v>
      </c>
    </row>
    <row r="8" spans="1:22" ht="346.5" customHeight="1" thickBot="1" x14ac:dyDescent="0.3">
      <c r="A8" s="37"/>
      <c r="B8" s="55">
        <v>2</v>
      </c>
      <c r="C8" s="56" t="s">
        <v>44</v>
      </c>
      <c r="D8" s="57">
        <v>2</v>
      </c>
      <c r="E8" s="58" t="s">
        <v>29</v>
      </c>
      <c r="F8" s="59" t="s">
        <v>43</v>
      </c>
      <c r="G8" s="113"/>
      <c r="H8" s="114"/>
      <c r="I8" s="56" t="s">
        <v>31</v>
      </c>
      <c r="J8" s="60" t="s">
        <v>30</v>
      </c>
      <c r="K8" s="61"/>
      <c r="L8" s="62" t="s">
        <v>42</v>
      </c>
      <c r="M8" s="63" t="s">
        <v>38</v>
      </c>
      <c r="N8" s="63" t="s">
        <v>39</v>
      </c>
      <c r="O8" s="64" t="s">
        <v>40</v>
      </c>
      <c r="P8" s="65">
        <f>D8*Q8</f>
        <v>72000</v>
      </c>
      <c r="Q8" s="66">
        <v>36000</v>
      </c>
      <c r="R8" s="117"/>
      <c r="S8" s="67">
        <f>D8*R8</f>
        <v>0</v>
      </c>
      <c r="T8" s="68" t="str">
        <f>IF(R8+R9, IF(R8+R9&gt;Q8,"NEVYHOVUJE","VYHOVUJE")," ")</f>
        <v xml:space="preserve"> </v>
      </c>
      <c r="U8" s="69"/>
      <c r="V8" s="70" t="s">
        <v>11</v>
      </c>
    </row>
    <row r="9" spans="1:22" ht="78" customHeight="1" thickBot="1" x14ac:dyDescent="0.3">
      <c r="A9" s="37"/>
      <c r="B9" s="71"/>
      <c r="C9" s="72"/>
      <c r="D9" s="73"/>
      <c r="E9" s="74"/>
      <c r="F9" s="75" t="s">
        <v>45</v>
      </c>
      <c r="G9" s="115"/>
      <c r="H9" s="76" t="s">
        <v>30</v>
      </c>
      <c r="I9" s="77"/>
      <c r="J9" s="78"/>
      <c r="K9" s="79"/>
      <c r="L9" s="80"/>
      <c r="M9" s="81"/>
      <c r="N9" s="81"/>
      <c r="O9" s="82"/>
      <c r="P9" s="83"/>
      <c r="Q9" s="84"/>
      <c r="R9" s="118"/>
      <c r="S9" s="85">
        <f>D8*R9</f>
        <v>0</v>
      </c>
      <c r="T9" s="86"/>
      <c r="U9" s="87"/>
      <c r="V9" s="88"/>
    </row>
    <row r="10" spans="1:22" ht="17.45" customHeight="1" thickTop="1" thickBot="1" x14ac:dyDescent="0.3">
      <c r="C10" s="1"/>
      <c r="D10" s="1"/>
      <c r="E10" s="1"/>
      <c r="F10" s="1"/>
      <c r="G10" s="1"/>
      <c r="H10" s="1"/>
      <c r="I10" s="1"/>
      <c r="J10" s="1"/>
      <c r="N10" s="1"/>
      <c r="O10" s="1"/>
      <c r="P10" s="1"/>
    </row>
    <row r="11" spans="1:22" ht="51.75" customHeight="1" thickTop="1" thickBot="1" x14ac:dyDescent="0.3">
      <c r="B11" s="89" t="s">
        <v>25</v>
      </c>
      <c r="C11" s="89"/>
      <c r="D11" s="89"/>
      <c r="E11" s="89"/>
      <c r="F11" s="89"/>
      <c r="G11" s="89"/>
      <c r="H11" s="90"/>
      <c r="I11" s="90"/>
      <c r="J11" s="91"/>
      <c r="K11" s="91"/>
      <c r="L11" s="27"/>
      <c r="M11" s="27"/>
      <c r="N11" s="27"/>
      <c r="O11" s="92"/>
      <c r="P11" s="92"/>
      <c r="Q11" s="93" t="s">
        <v>9</v>
      </c>
      <c r="R11" s="94" t="s">
        <v>10</v>
      </c>
      <c r="S11" s="95"/>
      <c r="T11" s="96"/>
      <c r="U11" s="97"/>
      <c r="V11" s="98"/>
    </row>
    <row r="12" spans="1:22" ht="50.45" customHeight="1" thickTop="1" thickBot="1" x14ac:dyDescent="0.3">
      <c r="B12" s="99" t="s">
        <v>24</v>
      </c>
      <c r="C12" s="99"/>
      <c r="D12" s="99"/>
      <c r="E12" s="99"/>
      <c r="F12" s="99"/>
      <c r="G12" s="99"/>
      <c r="H12" s="99"/>
      <c r="I12" s="100"/>
      <c r="L12" s="7"/>
      <c r="M12" s="7"/>
      <c r="N12" s="7"/>
      <c r="O12" s="101"/>
      <c r="P12" s="101"/>
      <c r="Q12" s="102">
        <f>SUM(P7:P9)</f>
        <v>105000</v>
      </c>
      <c r="R12" s="103">
        <f>SUM(S7:S9)</f>
        <v>0</v>
      </c>
      <c r="S12" s="104"/>
      <c r="T12" s="105"/>
    </row>
    <row r="13" spans="1:22" ht="15.75" thickTop="1" x14ac:dyDescent="0.25">
      <c r="B13" s="106" t="s">
        <v>27</v>
      </c>
      <c r="C13" s="106"/>
      <c r="D13" s="106"/>
      <c r="E13" s="106"/>
      <c r="F13" s="106"/>
      <c r="G13" s="10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107"/>
      <c r="C14" s="107"/>
      <c r="D14" s="107"/>
      <c r="E14" s="107"/>
      <c r="F14" s="107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107"/>
      <c r="C15" s="107"/>
      <c r="D15" s="107"/>
      <c r="E15" s="107"/>
      <c r="F15" s="107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x14ac:dyDescent="0.25">
      <c r="B16" s="107"/>
      <c r="C16" s="107"/>
      <c r="D16" s="107"/>
      <c r="E16" s="107"/>
      <c r="F16" s="107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91"/>
      <c r="D17" s="108"/>
      <c r="E17" s="91"/>
      <c r="F17" s="91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H18" s="110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91"/>
      <c r="D19" s="108"/>
      <c r="E19" s="91"/>
      <c r="F19" s="91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91"/>
      <c r="D20" s="108"/>
      <c r="E20" s="91"/>
      <c r="F20" s="91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91"/>
      <c r="D21" s="108"/>
      <c r="E21" s="91"/>
      <c r="F21" s="91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91"/>
      <c r="D22" s="108"/>
      <c r="E22" s="91"/>
      <c r="F22" s="91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91"/>
      <c r="D23" s="108"/>
      <c r="E23" s="91"/>
      <c r="F23" s="91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91"/>
      <c r="D24" s="108"/>
      <c r="E24" s="91"/>
      <c r="F24" s="91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91"/>
      <c r="D25" s="108"/>
      <c r="E25" s="91"/>
      <c r="F25" s="91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91"/>
      <c r="D26" s="108"/>
      <c r="E26" s="91"/>
      <c r="F26" s="91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91"/>
      <c r="D27" s="108"/>
      <c r="E27" s="91"/>
      <c r="F27" s="91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91"/>
      <c r="D28" s="108"/>
      <c r="E28" s="91"/>
      <c r="F28" s="91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91"/>
      <c r="D29" s="108"/>
      <c r="E29" s="91"/>
      <c r="F29" s="91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91"/>
      <c r="D30" s="108"/>
      <c r="E30" s="91"/>
      <c r="F30" s="91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91"/>
      <c r="D31" s="108"/>
      <c r="E31" s="91"/>
      <c r="F31" s="91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91"/>
      <c r="D32" s="108"/>
      <c r="E32" s="91"/>
      <c r="F32" s="91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91"/>
      <c r="D33" s="108"/>
      <c r="E33" s="91"/>
      <c r="F33" s="91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91"/>
      <c r="D34" s="108"/>
      <c r="E34" s="91"/>
      <c r="F34" s="91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91"/>
      <c r="D35" s="108"/>
      <c r="E35" s="91"/>
      <c r="F35" s="91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91"/>
      <c r="D36" s="108"/>
      <c r="E36" s="91"/>
      <c r="F36" s="91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91"/>
      <c r="D37" s="108"/>
      <c r="E37" s="91"/>
      <c r="F37" s="91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91"/>
      <c r="D38" s="108"/>
      <c r="E38" s="91"/>
      <c r="F38" s="91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91"/>
      <c r="D39" s="108"/>
      <c r="E39" s="91"/>
      <c r="F39" s="91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91"/>
      <c r="D40" s="108"/>
      <c r="E40" s="91"/>
      <c r="F40" s="91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91"/>
      <c r="D41" s="108"/>
      <c r="E41" s="91"/>
      <c r="F41" s="91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91"/>
      <c r="D42" s="108"/>
      <c r="E42" s="91"/>
      <c r="F42" s="91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91"/>
      <c r="D43" s="108"/>
      <c r="E43" s="91"/>
      <c r="F43" s="91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91"/>
      <c r="D44" s="108"/>
      <c r="E44" s="91"/>
      <c r="F44" s="91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91"/>
      <c r="D45" s="108"/>
      <c r="E45" s="91"/>
      <c r="F45" s="91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91"/>
      <c r="D46" s="108"/>
      <c r="E46" s="91"/>
      <c r="F46" s="91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91"/>
      <c r="D47" s="108"/>
      <c r="E47" s="91"/>
      <c r="F47" s="91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91"/>
      <c r="D48" s="108"/>
      <c r="E48" s="91"/>
      <c r="F48" s="91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91"/>
      <c r="D49" s="108"/>
      <c r="E49" s="91"/>
      <c r="F49" s="91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91"/>
      <c r="D50" s="108"/>
      <c r="E50" s="91"/>
      <c r="F50" s="91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91"/>
      <c r="D51" s="108"/>
      <c r="E51" s="91"/>
      <c r="F51" s="91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91"/>
      <c r="D52" s="108"/>
      <c r="E52" s="91"/>
      <c r="F52" s="91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91"/>
      <c r="D53" s="108"/>
      <c r="E53" s="91"/>
      <c r="F53" s="91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91"/>
      <c r="D54" s="108"/>
      <c r="E54" s="91"/>
      <c r="F54" s="91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91"/>
      <c r="D55" s="108"/>
      <c r="E55" s="91"/>
      <c r="F55" s="91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91"/>
      <c r="D56" s="108"/>
      <c r="E56" s="91"/>
      <c r="F56" s="91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91"/>
      <c r="D57" s="108"/>
      <c r="E57" s="91"/>
      <c r="F57" s="91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91"/>
      <c r="D58" s="108"/>
      <c r="E58" s="91"/>
      <c r="F58" s="91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91"/>
      <c r="D59" s="108"/>
      <c r="E59" s="91"/>
      <c r="F59" s="91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91"/>
      <c r="D60" s="108"/>
      <c r="E60" s="91"/>
      <c r="F60" s="91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91"/>
      <c r="D61" s="108"/>
      <c r="E61" s="91"/>
      <c r="F61" s="91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91"/>
      <c r="D62" s="108"/>
      <c r="E62" s="91"/>
      <c r="F62" s="91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91"/>
      <c r="D63" s="108"/>
      <c r="E63" s="91"/>
      <c r="F63" s="91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91"/>
      <c r="D64" s="108"/>
      <c r="E64" s="91"/>
      <c r="F64" s="91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91"/>
      <c r="D65" s="108"/>
      <c r="E65" s="91"/>
      <c r="F65" s="91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91"/>
      <c r="D66" s="108"/>
      <c r="E66" s="91"/>
      <c r="F66" s="91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91"/>
      <c r="D67" s="108"/>
      <c r="E67" s="91"/>
      <c r="F67" s="91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91"/>
      <c r="D68" s="108"/>
      <c r="E68" s="91"/>
      <c r="F68" s="91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91"/>
      <c r="D69" s="108"/>
      <c r="E69" s="91"/>
      <c r="F69" s="91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91"/>
      <c r="D70" s="108"/>
      <c r="E70" s="91"/>
      <c r="F70" s="91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91"/>
      <c r="D71" s="108"/>
      <c r="E71" s="91"/>
      <c r="F71" s="91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91"/>
      <c r="D72" s="108"/>
      <c r="E72" s="91"/>
      <c r="F72" s="91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91"/>
      <c r="D73" s="108"/>
      <c r="E73" s="91"/>
      <c r="F73" s="91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91"/>
      <c r="D74" s="108"/>
      <c r="E74" s="91"/>
      <c r="F74" s="91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91"/>
      <c r="D75" s="108"/>
      <c r="E75" s="91"/>
      <c r="F75" s="91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91"/>
      <c r="D76" s="108"/>
      <c r="E76" s="91"/>
      <c r="F76" s="91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91"/>
      <c r="D77" s="108"/>
      <c r="E77" s="91"/>
      <c r="F77" s="91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91"/>
      <c r="D78" s="108"/>
      <c r="E78" s="91"/>
      <c r="F78" s="91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91"/>
      <c r="D79" s="108"/>
      <c r="E79" s="91"/>
      <c r="F79" s="91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91"/>
      <c r="D80" s="108"/>
      <c r="E80" s="91"/>
      <c r="F80" s="91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91"/>
      <c r="D81" s="108"/>
      <c r="E81" s="91"/>
      <c r="F81" s="91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91"/>
      <c r="D82" s="108"/>
      <c r="E82" s="91"/>
      <c r="F82" s="91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91"/>
      <c r="D83" s="108"/>
      <c r="E83" s="91"/>
      <c r="F83" s="91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91"/>
      <c r="D84" s="108"/>
      <c r="E84" s="91"/>
      <c r="F84" s="91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91"/>
      <c r="D85" s="108"/>
      <c r="E85" s="91"/>
      <c r="F85" s="91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91"/>
      <c r="D86" s="108"/>
      <c r="E86" s="91"/>
      <c r="F86" s="91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91"/>
      <c r="D87" s="108"/>
      <c r="E87" s="91"/>
      <c r="F87" s="91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91"/>
      <c r="D88" s="108"/>
      <c r="E88" s="91"/>
      <c r="F88" s="91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91"/>
      <c r="D89" s="108"/>
      <c r="E89" s="91"/>
      <c r="F89" s="91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91"/>
      <c r="D90" s="108"/>
      <c r="E90" s="91"/>
      <c r="F90" s="91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91"/>
      <c r="D91" s="108"/>
      <c r="E91" s="91"/>
      <c r="F91" s="91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91"/>
      <c r="D92" s="108"/>
      <c r="E92" s="91"/>
      <c r="F92" s="91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91"/>
      <c r="D93" s="108"/>
      <c r="E93" s="91"/>
      <c r="F93" s="91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91"/>
      <c r="D94" s="108"/>
      <c r="E94" s="91"/>
      <c r="F94" s="91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91"/>
      <c r="D95" s="108"/>
      <c r="E95" s="91"/>
      <c r="F95" s="91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91"/>
      <c r="D96" s="108"/>
      <c r="E96" s="91"/>
      <c r="F96" s="91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91"/>
      <c r="D97" s="108"/>
      <c r="E97" s="91"/>
      <c r="F97" s="91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91"/>
      <c r="D98" s="108"/>
      <c r="E98" s="91"/>
      <c r="F98" s="91"/>
      <c r="G98" s="16"/>
      <c r="H98" s="16"/>
      <c r="I98" s="11"/>
      <c r="J98" s="11"/>
      <c r="K98" s="11"/>
      <c r="L98" s="11"/>
      <c r="M98" s="11"/>
      <c r="N98" s="17"/>
      <c r="O98" s="17"/>
      <c r="P98" s="17"/>
    </row>
    <row r="99" spans="3:19" ht="19.899999999999999" customHeight="1" x14ac:dyDescent="0.25">
      <c r="C99" s="1"/>
      <c r="E99" s="1"/>
      <c r="F99" s="1"/>
      <c r="J99" s="1"/>
    </row>
    <row r="100" spans="3:19" ht="19.899999999999999" customHeight="1" x14ac:dyDescent="0.25">
      <c r="C100" s="1"/>
      <c r="E100" s="1"/>
      <c r="F100" s="1"/>
      <c r="J100" s="1"/>
    </row>
    <row r="101" spans="3:19" ht="19.899999999999999" customHeight="1" x14ac:dyDescent="0.25">
      <c r="C101" s="1"/>
      <c r="E101" s="1"/>
      <c r="F101" s="1"/>
      <c r="J101" s="1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x14ac:dyDescent="0.25">
      <c r="C107" s="1"/>
      <c r="E107" s="1"/>
      <c r="F107" s="1"/>
      <c r="J107" s="1"/>
    </row>
    <row r="108" spans="3:19" x14ac:dyDescent="0.25">
      <c r="C108" s="1"/>
      <c r="E108" s="1"/>
      <c r="F108" s="1"/>
      <c r="J108" s="1"/>
    </row>
    <row r="109" spans="3:19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</sheetData>
  <sheetProtection algorithmName="SHA-512" hashValue="LJouG1DeCijGZwl6KZnQOViC3I8nbOHq8xKgEKLZ69PMvMOZBejfA4aivjTAOyZwP1PQCitilrq2oAGPOr8aJw==" saltValue="2CNqaEAF0Ct0LqU3kanYDg==" spinCount="100000" sheet="1" objects="1" scenarios="1"/>
  <mergeCells count="23">
    <mergeCell ref="T8:T9"/>
    <mergeCell ref="U8:U9"/>
    <mergeCell ref="V8:V9"/>
    <mergeCell ref="M8:M9"/>
    <mergeCell ref="N8:N9"/>
    <mergeCell ref="O8:O9"/>
    <mergeCell ref="P8:P9"/>
    <mergeCell ref="Q8:Q9"/>
    <mergeCell ref="B1:D1"/>
    <mergeCell ref="G5:H5"/>
    <mergeCell ref="B13:G13"/>
    <mergeCell ref="R12:T12"/>
    <mergeCell ref="R11:T11"/>
    <mergeCell ref="B11:G11"/>
    <mergeCell ref="B12:H12"/>
    <mergeCell ref="B8:B9"/>
    <mergeCell ref="C8:C9"/>
    <mergeCell ref="D8:D9"/>
    <mergeCell ref="E8:E9"/>
    <mergeCell ref="I8:I9"/>
    <mergeCell ref="J8:J9"/>
    <mergeCell ref="K8:K9"/>
    <mergeCell ref="L8:L9"/>
  </mergeCells>
  <conditionalFormatting sqref="G7:H9 R7:R9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9">
    <cfRule type="notContainsBlanks" dxfId="2" priority="78">
      <formula>LEN(TRIM(G7))&gt;0</formula>
    </cfRule>
  </conditionalFormatting>
  <conditionalFormatting sqref="T7:T8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 E8" xr:uid="{349A6282-9232-40B5-B155-0C95E3B5B228}">
      <formula1>"ks,bal,sada,m,"</formula1>
    </dataValidation>
    <dataValidation type="list" allowBlank="1" showInputMessage="1" showErrorMessage="1" sqref="J7:J8" xr:uid="{0791A88D-3B65-403A-85AD-A4E85FF89D8F}">
      <formula1>"ANO,NE"</formula1>
    </dataValidation>
  </dataValidations>
  <hyperlinks>
    <hyperlink ref="H6" location="'Výpočetní technika'!B10" display="Odkaz na splnění požadavku Energy star nebo TCO Certified a energetický štítek*" xr:uid="{16BA92D4-1909-456E-8EDF-E625D31B196F}"/>
  </hyperlinks>
  <pageMargins left="0.19685039370078741" right="0.15748031496062992" top="0.31" bottom="0.11811023622047245" header="7.874015748031496E-2" footer="7.874015748031496E-2"/>
  <pageSetup paperSize="9" scale="2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2025-06-02T06:18:37Z</cp:lastPrinted>
  <dcterms:created xsi:type="dcterms:W3CDTF">2014-03-05T12:43:32Z</dcterms:created>
  <dcterms:modified xsi:type="dcterms:W3CDTF">2025-06-02T06:44:37Z</dcterms:modified>
</cp:coreProperties>
</file>